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<sst xmlns="http://schemas.openxmlformats.org/spreadsheetml/2006/main" count="121" uniqueCount="115">
  <si>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</si>
  <si>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</si>
  <si>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</si>
  <si>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</si>
  <si>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</si>
  <si>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</si>
  <si>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</si>
  <si>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</si>
  <si>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</si>
  <si>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</si>
  <si>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</si>
  <si>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</si>
  <si>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</si>
  <si>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</si>
  <si>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</si>
  <si>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</si>
  <si>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</si>
  <si>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</si>
  <si>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</si>
  <si>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</si>
  <si>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</si>
  <si>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</si>
  <si>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</si>
  <si>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</si>
  <si>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</si>
  <si>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</si>
  <si>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</si>
  <si>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</si>
  <si>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</si>
  <si>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</si>
  <si>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</si>
  <si>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</si>
  <si>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</si>
  <si>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</si>
  <si>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</si>
  <si>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</si>
  <si>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</si>
  <si>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</si>
  <si>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</si>
  <si>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</si>
  <si>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</si>
  <si>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</si>
  <si>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</si>
  <si>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</si>
  <si>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</si>
  <si>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</si>
  <si>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</si>
  <si>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</si>
  <si>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</si>
  <si>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</si>
  <si>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</si>
  <si>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</si>
  <si>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</si>
  <si>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</si>
  <si>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</si>
  <si>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</si>
  <si>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</si>
  <si>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</si>
  <si>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</si>
  <si>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</si>
  <si>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</si>
  <si>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</si>
  <si>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</si>
  <si>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</si>
  <si>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</si>
  <si>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</si>
  <si>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</si>
  <si>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</si>
  <si>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</si>
  <si>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</si>
  <si>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</si>
  <si>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</si>
  <si>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</si>
  <si>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</si>
  <si>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</si>
  <si>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</si>
  <si>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</si>
  <si>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</si>
  <si>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</si>
  <si>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</si>
  <si>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</si>
  <si>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</si>
  <si>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</si>
  <si>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</si>
  <si>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</si>
  <si>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</si>
  <si>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</si>
  <si>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</si>
  <si>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</si>
  <si>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</si>
  <si>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</si>
  <si>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</si>
  <si>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</si>
  <si>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</si>
  <si>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</si>
  <si>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</si>
  <si>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</si>
  <si>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</si>
  <si>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</si>
  <si>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</si>
  <si>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</si>
  <si>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</si>
  <si>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</si>
  <si>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</si>
  <si>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</si>
  <si>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</si>
  <si>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</si>
  <si>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</si>
  <si>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</si>
  <si>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</si>
  <si>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</si>
  <si>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</si>
  <si>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</si>
  <si>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</si>
  <si>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23.07.19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</si>
</sst>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6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E18" sqref="E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21" t="s">
        <v>114</v>
      </c>
      <c r="I7" s="14" t="s">
        <v>38</v>
      </c>
      <c r="J7" s="111" t="s">
        <v>2</v>
      </c>
      <c r="K7" s="109" t="s">
        <v>110</v>
      </c>
    </row>
    <row r="8" spans="1:26" ht="39.75" customHeight="1">
      <c r="A8" s="125"/>
      <c r="B8" s="1" t="s">
        <v>17</v>
      </c>
      <c r="C8" s="125"/>
      <c r="D8" s="108"/>
      <c r="E8" s="108"/>
      <c r="F8" s="108"/>
      <c r="G8" s="49" t="s">
        <v>39</v>
      </c>
      <c r="H8" s="122"/>
      <c r="I8" s="49" t="s">
        <v>109</v>
      </c>
      <c r="J8" s="112"/>
      <c r="K8" s="110"/>
      <c r="M8" s="119" t="s">
        <v>111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0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124504621.52</v>
      </c>
      <c r="I11" s="8"/>
      <c r="J11" s="38">
        <f aca="true" t="shared" si="0" ref="J11:J19">H11/D11*100</f>
        <v>67.00358544774919</v>
      </c>
      <c r="K11" s="38">
        <f>(H11/(N11+O11+P11+Q11+R11+O28+P28+Q28+R28+S11+S28+T11+T28))*100</f>
        <v>95.33625954008215</v>
      </c>
      <c r="L11" s="73"/>
      <c r="M11" s="46">
        <f>N11+O11+P11+Q11+R11+S11+T11-H12</f>
        <v>2193069.6399999857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112066855.89</v>
      </c>
      <c r="I12" s="37"/>
      <c r="J12" s="51">
        <f t="shared" si="0"/>
        <v>76.14251218863379</v>
      </c>
      <c r="K12" s="66">
        <f>(H12/(N11+O11+P11+Q11+R11+S11+T11))*100</f>
        <v>98.08063095628032</v>
      </c>
      <c r="L12" s="73"/>
      <c r="M12" s="42">
        <f>(N12+O12+P12+Q12+R12+S12+T12)-(H13+H16+H17+H18+H19)</f>
        <v>1605742.809999995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v>42264291.3</v>
      </c>
      <c r="I13" s="17"/>
      <c r="J13" s="17">
        <f t="shared" si="0"/>
        <v>86.43181107998117</v>
      </c>
      <c r="K13" s="116">
        <f>((H13+H16+H17+H18+H19)/(N12+O12+P12+Q12+R12+S12+T12))*100</f>
        <v>97.31773430825015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v>2396019</v>
      </c>
      <c r="I17" s="17"/>
      <c r="J17" s="17">
        <f t="shared" si="0"/>
        <v>48.89834693877551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53807432.660000004</v>
      </c>
      <c r="I20" s="33"/>
      <c r="J20" s="33">
        <f>H20/D20*100</f>
        <v>70.00078178120972</v>
      </c>
      <c r="K20" s="116">
        <f>(H20/(N20+O20+P20+Q20+R20+S20+T20))*100</f>
        <v>98.92025107656194</v>
      </c>
      <c r="L20" s="73"/>
      <c r="M20" s="42">
        <f>(N20+O20+P20+Q20+R20+S20+T20)-(H20)</f>
        <v>587326.8299999982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v>18171625.709999997</v>
      </c>
      <c r="I21" s="21"/>
      <c r="J21" s="21">
        <f aca="true" t="shared" si="5" ref="J21:J27">H21/D21*100</f>
        <v>63.72677644559215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v>1080764.1900000002</v>
      </c>
      <c r="I24" s="21"/>
      <c r="J24" s="21">
        <f t="shared" si="5"/>
        <v>60.042455000000004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</f>
        <v>30141226.82</v>
      </c>
      <c r="I27" s="21"/>
      <c r="J27" s="21">
        <f t="shared" si="5"/>
        <v>82.50072047719394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12437765.629999999</v>
      </c>
      <c r="I28" s="51"/>
      <c r="J28" s="51">
        <f>H28/D28*100</f>
        <v>32.19096138229936</v>
      </c>
      <c r="K28" s="101">
        <f>(H28/(N28+O28+P28+Q28+R28+S28+T28))*100</f>
        <v>76.14032778934495</v>
      </c>
      <c r="L28" s="73"/>
      <c r="M28" s="47">
        <f>(N28+O28+P28+Q28+R28+S28+T28)-H28</f>
        <v>3897553.630000001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5" t="s">
        <v>36</v>
      </c>
      <c r="B82" s="106"/>
      <c r="C82" s="106"/>
      <c r="D82" s="106"/>
      <c r="E82" s="106"/>
      <c r="F82" s="106"/>
      <c r="G82" s="107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156615342</v>
      </c>
      <c r="I112" s="8"/>
      <c r="J112" s="8">
        <f>H112/D112*100</f>
        <v>38.732260080189654</v>
      </c>
      <c r="K112" s="101">
        <f t="shared" si="22"/>
        <v>80.31110802991896</v>
      </c>
      <c r="L112" s="73"/>
      <c r="M112" s="47">
        <f>(N112+O112+P112+Q112+R112+S112+T112)-H112</f>
        <v>38395467.639999986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2019-07-23T12:54:13Z</dcterms:modified>
  <cp:category/>
  <cp:version/>
  <cp:contentType/>
  <cp:contentStatus/>
</cp:coreProperties>
</file>